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ои документы\БЮДЖЕТ НА 2024-2026\Исполнение\исполнение\9 мес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32" i="1"/>
  <c r="G25" i="1"/>
  <c r="G16" i="1"/>
  <c r="E39" i="1"/>
  <c r="E25" i="1"/>
  <c r="E14" i="1"/>
  <c r="E34" i="1"/>
  <c r="E31" i="1"/>
  <c r="E41" i="1" s="1"/>
  <c r="E19" i="1"/>
  <c r="E12" i="1"/>
  <c r="E4" i="1"/>
  <c r="F5" i="1" l="1"/>
  <c r="G5" i="1"/>
  <c r="F6" i="1"/>
  <c r="G6" i="1"/>
  <c r="F7" i="1"/>
  <c r="G7" i="1"/>
  <c r="F9" i="1"/>
  <c r="G9" i="1"/>
  <c r="F10" i="1"/>
  <c r="F11" i="1"/>
  <c r="G11" i="1"/>
  <c r="F13" i="1"/>
  <c r="G13" i="1"/>
  <c r="F15" i="1"/>
  <c r="F16" i="1"/>
  <c r="F17" i="1"/>
  <c r="G17" i="1"/>
  <c r="F18" i="1"/>
  <c r="G18" i="1"/>
  <c r="F20" i="1"/>
  <c r="G20" i="1"/>
  <c r="F21" i="1"/>
  <c r="F22" i="1"/>
  <c r="F24" i="1"/>
  <c r="F26" i="1"/>
  <c r="G26" i="1"/>
  <c r="D39" i="1" l="1"/>
  <c r="D34" i="1"/>
  <c r="G37" i="1"/>
  <c r="D31" i="1"/>
  <c r="D25" i="1"/>
  <c r="D19" i="1"/>
  <c r="D14" i="1"/>
  <c r="D12" i="1"/>
  <c r="D4" i="1"/>
  <c r="C4" i="1"/>
  <c r="G14" i="1" l="1"/>
  <c r="F4" i="1"/>
  <c r="D41" i="1"/>
  <c r="G4" i="1"/>
  <c r="G12" i="1"/>
  <c r="G19" i="1"/>
  <c r="C39" i="1"/>
  <c r="C34" i="1"/>
  <c r="C31" i="1"/>
  <c r="C25" i="1"/>
  <c r="F25" i="1" s="1"/>
  <c r="C23" i="1"/>
  <c r="F23" i="1" s="1"/>
  <c r="C19" i="1"/>
  <c r="F19" i="1" s="1"/>
  <c r="C14" i="1"/>
  <c r="F14" i="1" s="1"/>
  <c r="C12" i="1"/>
  <c r="F12" i="1" s="1"/>
  <c r="C41" i="1" l="1"/>
  <c r="F41" i="1" l="1"/>
  <c r="G40" i="1"/>
  <c r="G39" i="1"/>
  <c r="G38" i="1"/>
  <c r="G36" i="1"/>
  <c r="G35" i="1"/>
  <c r="G34" i="1"/>
  <c r="G33" i="1"/>
  <c r="G31" i="1"/>
  <c r="G30" i="1"/>
  <c r="G29" i="1"/>
  <c r="G27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</calcChain>
</file>

<file path=xl/sharedStrings.xml><?xml version="1.0" encoding="utf-8"?>
<sst xmlns="http://schemas.openxmlformats.org/spreadsheetml/2006/main" count="84" uniqueCount="84">
  <si>
    <t>Наименование показателя</t>
  </si>
  <si>
    <t>Раздел, 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</si>
  <si>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</si>
  <si>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</si>
  <si>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</si>
  <si>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</si>
  <si>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надзора.</t>
  </si>
  <si>
    <t>Другие общегосударственные расходы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</si>
  <si>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</si>
  <si>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</si>
  <si>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</si>
  <si>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</si>
  <si>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</si>
  <si>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</si>
  <si>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</si>
  <si>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</si>
  <si>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</si>
  <si>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</si>
  <si>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</si>
  <si>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</si>
  <si>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</si>
  <si>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</si>
  <si>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</si>
  <si>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</si>
  <si>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</si>
  <si>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</si>
  <si>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</si>
  <si>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</si>
  <si>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</si>
  <si>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</si>
  <si>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</si>
  <si>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</si>
  <si>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</si>
  <si>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</si>
  <si>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ИТОГО</t>
  </si>
  <si>
    <t>0100</t>
  </si>
  <si>
    <t>0102</t>
  </si>
  <si>
    <t>0103</t>
  </si>
  <si>
    <t>0104</t>
  </si>
  <si>
    <t>0106</t>
  </si>
  <si>
    <t>Резервные фонды</t>
  </si>
  <si>
    <t>0111</t>
  </si>
  <si>
    <t>0113</t>
  </si>
  <si>
    <t>0300</t>
  </si>
  <si>
    <t>0309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</si>
  <si>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</si>
  <si>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</si>
  <si>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</si>
  <si>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</si>
  <si>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</si>
  <si>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</si>
  <si>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</si>
  <si>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</si>
  <si>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</si>
  <si>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0600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</si>
  <si>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</si>
  <si>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</si>
  <si>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</si>
  <si>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</si>
  <si>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</si>
  <si>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</si>
  <si>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</si>
  <si>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</si>
  <si>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</si>
  <si>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</si>
  <si>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</si>
  <si>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</si>
  <si>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</si>
  <si>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</si>
  <si>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</si>
  <si>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</si>
  <si>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 xml:space="preserve">                                                                                                                                                                                                    (руб)</t>
  </si>
  <si>
    <t>Утвержденный бюджет</t>
  </si>
  <si>
    <t>Дополнительное образование детей</t>
  </si>
  <si>
    <t>% исполнения к  утвержденному бюджету</t>
  </si>
  <si>
    <t xml:space="preserve">темп роста/снижения %  </t>
  </si>
  <si>
    <t>Гражданская оборона</t>
  </si>
  <si>
    <t>0603</t>
  </si>
  <si>
    <t>Охрана объектов растительного и животного мира и среды их обитания</t>
  </si>
  <si>
    <t>0105</t>
  </si>
  <si>
    <t>Судебная система</t>
  </si>
  <si>
    <t>Исполнение бюджета Пестяковского муниципального района по расходам в разрезе разделов и подразделов классификации расходов                                 за  9 месяцев 2024  года</t>
  </si>
  <si>
    <t>Исполнено за 9 месяцев 2024 года</t>
  </si>
  <si>
    <t>Исполнено за  9 мес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</si>
</sst>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3" fillId="3" borderId="2">
      <alignment horizontal="right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" fontId="2" fillId="0" borderId="5" xfId="1" applyFont="1" applyFill="1" applyBorder="1" applyAlignment="1" applyProtection="1">
      <alignment horizontal="center" vertical="top" shrinkToFit="1"/>
    </xf>
    <xf numFmtId="4" fontId="2" fillId="0" borderId="7" xfId="1" applyFont="1" applyFill="1" applyBorder="1" applyAlignment="1" applyProtection="1">
      <alignment horizontal="center" vertical="top" shrinkToFit="1"/>
    </xf>
    <xf numFmtId="4" fontId="2" fillId="0" borderId="5" xfId="1" applyFont="1" applyFill="1" applyBorder="1" applyAlignment="1" applyProtection="1">
      <alignment horizontal="center" vertical="center" shrinkToFit="1"/>
    </xf>
    <xf numFmtId="4" fontId="8" fillId="0" borderId="2" xfId="3" applyNumberFormat="1" applyFont="1" applyFill="1" applyProtection="1">
      <alignment horizontal="right" vertical="top" shrinkToFit="1"/>
    </xf>
    <xf numFmtId="4" fontId="8" fillId="0" borderId="2" xfId="3" applyNumberFormat="1" applyFont="1" applyFill="1" applyAlignment="1" applyProtection="1">
      <alignment horizontal="right" vertical="center" shrinkToFit="1"/>
    </xf>
    <xf numFmtId="4" fontId="2" fillId="0" borderId="1" xfId="1" applyFont="1" applyFill="1" applyBorder="1" applyAlignment="1" applyProtection="1">
      <alignment horizontal="center" vertical="center" shrinkToFit="1"/>
    </xf>
    <xf numFmtId="4" fontId="8" fillId="0" borderId="3" xfId="3" applyNumberFormat="1" applyFont="1" applyFill="1" applyBorder="1" applyAlignment="1" applyProtection="1">
      <alignment horizontal="right" vertical="center" shrinkToFit="1"/>
    </xf>
    <xf numFmtId="4" fontId="8" fillId="0" borderId="1" xfId="1" applyNumberFormat="1" applyFont="1" applyFill="1" applyBorder="1" applyAlignment="1" applyProtection="1">
      <alignment horizontal="right" vertical="center" shrinkToFit="1"/>
    </xf>
    <xf numFmtId="4" fontId="0" fillId="0" borderId="2" xfId="3" applyNumberFormat="1" applyFont="1" applyFill="1" applyAlignment="1" applyProtection="1">
      <alignment horizontal="right" vertical="center" shrinkToFit="1"/>
    </xf>
    <xf numFmtId="2" fontId="7" fillId="0" borderId="1" xfId="0" applyNumberFormat="1" applyFont="1" applyBorder="1" applyAlignment="1">
      <alignment horizontal="center" vertical="center"/>
    </xf>
    <xf numFmtId="4" fontId="8" fillId="0" borderId="1" xfId="3" applyNumberFormat="1" applyFont="1" applyFill="1" applyBorder="1" applyAlignment="1" applyProtection="1">
      <alignment horizontal="right" vertical="center" shrinkToFit="1"/>
    </xf>
    <xf numFmtId="4" fontId="0" fillId="0" borderId="1" xfId="0" applyNumberFormat="1" applyFill="1" applyBorder="1" applyAlignment="1">
      <alignment vertical="center"/>
    </xf>
    <xf numFmtId="4" fontId="0" fillId="0" borderId="1" xfId="3" applyNumberFormat="1" applyFont="1" applyFill="1" applyBorder="1" applyAlignment="1" applyProtection="1">
      <alignment horizontal="right" vertical="center" shrinkToFit="1"/>
    </xf>
    <xf numFmtId="2" fontId="7" fillId="0" borderId="4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  <xf numFmtId="4" fontId="0" fillId="0" borderId="0" xfId="0" applyNumberFormat="1" applyFill="1"/>
  </cellXfs>
  <cellStyles count="4">
    <cellStyle name="xl36" xfId="2"/>
    <cellStyle name="xl41" xfId="1"/>
    <cellStyle name="xl64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zoomScaleSheetLayoutView="100" workbookViewId="0">
      <selection activeCell="G42" sqref="G42"/>
    </sheetView>
  </sheetViews>
  <sheetFormatPr defaultRowHeight="15" x14ac:dyDescent="0.25"/>
  <cols>
    <col min="1" max="1" width="46.85546875" customWidth="1"/>
    <col min="2" max="2" width="19.5703125" customWidth="1"/>
    <col min="3" max="3" width="19.5703125" style="6" customWidth="1"/>
    <col min="4" max="4" width="16.28515625" style="6" customWidth="1"/>
    <col min="5" max="5" width="18.85546875" style="6" customWidth="1"/>
    <col min="6" max="6" width="15" style="6" customWidth="1"/>
    <col min="8" max="8" width="9" customWidth="1"/>
    <col min="9" max="9" width="9.140625" hidden="1" customWidth="1"/>
  </cols>
  <sheetData>
    <row r="1" spans="1:9" ht="31.5" customHeight="1" x14ac:dyDescent="0.3">
      <c r="A1" s="28" t="s">
        <v>81</v>
      </c>
      <c r="B1" s="29"/>
      <c r="C1" s="29"/>
      <c r="D1" s="29"/>
      <c r="E1" s="29"/>
      <c r="F1" s="29"/>
      <c r="G1" s="29"/>
      <c r="H1" s="29"/>
      <c r="I1" s="29"/>
    </row>
    <row r="2" spans="1:9" ht="18.75" x14ac:dyDescent="0.25">
      <c r="A2" s="1" t="s">
        <v>71</v>
      </c>
    </row>
    <row r="3" spans="1:9" ht="66" customHeight="1" x14ac:dyDescent="0.25">
      <c r="A3" s="5" t="s">
        <v>0</v>
      </c>
      <c r="B3" s="5" t="s">
        <v>1</v>
      </c>
      <c r="C3" s="7" t="s">
        <v>72</v>
      </c>
      <c r="D3" s="7" t="s">
        <v>82</v>
      </c>
      <c r="E3" s="7" t="s">
        <v>83</v>
      </c>
      <c r="F3" s="8" t="s">
        <v>74</v>
      </c>
      <c r="G3" s="30" t="s">
        <v>75</v>
      </c>
      <c r="H3" s="30"/>
      <c r="I3" s="30"/>
    </row>
    <row r="4" spans="1:9" ht="15.75" x14ac:dyDescent="0.25">
      <c r="A4" s="2" t="s">
        <v>2</v>
      </c>
      <c r="B4" s="3" t="s">
        <v>35</v>
      </c>
      <c r="C4" s="14">
        <f>C5+C6+C7+C8+C9+C10+C11</f>
        <v>49339575.799999997</v>
      </c>
      <c r="D4" s="14">
        <f>D5+D6+D7+D8+D9+D10+D11</f>
        <v>36979772.829999998</v>
      </c>
      <c r="E4" s="21">
        <f>E5+E6+E7+E9+E10+E11</f>
        <v>35294673.340000004</v>
      </c>
      <c r="F4" s="11">
        <f>D4/C4*100</f>
        <v>74.949515131421123</v>
      </c>
      <c r="G4" s="24">
        <f>D4/E4*100</f>
        <v>104.77437338424164</v>
      </c>
      <c r="H4" s="25"/>
      <c r="I4" s="26"/>
    </row>
    <row r="5" spans="1:9" ht="47.25" x14ac:dyDescent="0.25">
      <c r="A5" s="4" t="s">
        <v>3</v>
      </c>
      <c r="B5" s="3" t="s">
        <v>36</v>
      </c>
      <c r="C5" s="15">
        <v>1439942</v>
      </c>
      <c r="D5" s="15">
        <v>956966.2</v>
      </c>
      <c r="E5" s="22">
        <v>1263313.28</v>
      </c>
      <c r="F5" s="13">
        <f t="shared" ref="F5:F41" si="0">D5/C5*100</f>
        <v>66.458662918367537</v>
      </c>
      <c r="G5" s="24">
        <f>D5/E5*100</f>
        <v>75.750505844441051</v>
      </c>
      <c r="H5" s="25"/>
      <c r="I5" s="26"/>
    </row>
    <row r="6" spans="1:9" ht="63" x14ac:dyDescent="0.25">
      <c r="A6" s="4" t="s">
        <v>4</v>
      </c>
      <c r="B6" s="3" t="s">
        <v>37</v>
      </c>
      <c r="C6" s="15">
        <v>884678.34</v>
      </c>
      <c r="D6" s="15">
        <v>642932.18999999994</v>
      </c>
      <c r="E6" s="22">
        <v>584609.06000000006</v>
      </c>
      <c r="F6" s="13">
        <f t="shared" si="0"/>
        <v>72.674119047607746</v>
      </c>
      <c r="G6" s="24">
        <f t="shared" ref="G6:G41" si="1">D6/E6*100</f>
        <v>109.97643279767163</v>
      </c>
      <c r="H6" s="25"/>
      <c r="I6" s="26"/>
    </row>
    <row r="7" spans="1:9" ht="78.75" x14ac:dyDescent="0.25">
      <c r="A7" s="4" t="s">
        <v>5</v>
      </c>
      <c r="B7" s="3" t="s">
        <v>38</v>
      </c>
      <c r="C7" s="15">
        <v>21601328.850000001</v>
      </c>
      <c r="D7" s="15">
        <v>16143627.34</v>
      </c>
      <c r="E7" s="22">
        <v>14937018.310000001</v>
      </c>
      <c r="F7" s="13">
        <f t="shared" si="0"/>
        <v>74.734417739304959</v>
      </c>
      <c r="G7" s="24">
        <f t="shared" si="1"/>
        <v>108.07797784643674</v>
      </c>
      <c r="H7" s="25"/>
      <c r="I7" s="26"/>
    </row>
    <row r="8" spans="1:9" ht="15.75" x14ac:dyDescent="0.25">
      <c r="A8" s="4" t="s">
        <v>80</v>
      </c>
      <c r="B8" s="3" t="s">
        <v>79</v>
      </c>
      <c r="C8" s="15"/>
      <c r="D8" s="15"/>
      <c r="E8" s="22"/>
      <c r="F8" s="13"/>
      <c r="G8" s="24"/>
      <c r="H8" s="26"/>
      <c r="I8" s="20"/>
    </row>
    <row r="9" spans="1:9" ht="63" x14ac:dyDescent="0.25">
      <c r="A9" s="4" t="s">
        <v>6</v>
      </c>
      <c r="B9" s="3" t="s">
        <v>39</v>
      </c>
      <c r="C9" s="15">
        <v>8382479.1799999997</v>
      </c>
      <c r="D9" s="15">
        <v>5788937.6600000001</v>
      </c>
      <c r="E9" s="22">
        <v>4722764.1100000003</v>
      </c>
      <c r="F9" s="13">
        <f t="shared" si="0"/>
        <v>69.059970632697727</v>
      </c>
      <c r="G9" s="24">
        <f t="shared" si="1"/>
        <v>122.57520225798446</v>
      </c>
      <c r="H9" s="25"/>
      <c r="I9" s="26"/>
    </row>
    <row r="10" spans="1:9" ht="15.75" x14ac:dyDescent="0.25">
      <c r="A10" s="4" t="s">
        <v>40</v>
      </c>
      <c r="B10" s="3" t="s">
        <v>41</v>
      </c>
      <c r="C10" s="14">
        <v>390000</v>
      </c>
      <c r="D10" s="14">
        <v>0</v>
      </c>
      <c r="E10" s="22">
        <v>0</v>
      </c>
      <c r="F10" s="11">
        <f t="shared" si="0"/>
        <v>0</v>
      </c>
      <c r="G10" s="24"/>
      <c r="H10" s="25"/>
      <c r="I10" s="26"/>
    </row>
    <row r="11" spans="1:9" ht="15.75" x14ac:dyDescent="0.25">
      <c r="A11" s="4" t="s">
        <v>7</v>
      </c>
      <c r="B11" s="3" t="s">
        <v>42</v>
      </c>
      <c r="C11" s="14">
        <v>16641147.43</v>
      </c>
      <c r="D11" s="14">
        <v>13447309.439999999</v>
      </c>
      <c r="E11" s="22">
        <v>13786968.58</v>
      </c>
      <c r="F11" s="11">
        <f t="shared" si="0"/>
        <v>80.807585513951537</v>
      </c>
      <c r="G11" s="24">
        <f>D11/E11*100</f>
        <v>97.536375469131585</v>
      </c>
      <c r="H11" s="25"/>
      <c r="I11" s="26"/>
    </row>
    <row r="12" spans="1:9" ht="31.5" x14ac:dyDescent="0.25">
      <c r="A12" s="2" t="s">
        <v>8</v>
      </c>
      <c r="B12" s="3" t="s">
        <v>43</v>
      </c>
      <c r="C12" s="19">
        <f>C13</f>
        <v>43600</v>
      </c>
      <c r="D12" s="19">
        <f>D13</f>
        <v>29952.49</v>
      </c>
      <c r="E12" s="23">
        <f>E13</f>
        <v>107054.38</v>
      </c>
      <c r="F12" s="13">
        <f t="shared" si="0"/>
        <v>68.698371559633031</v>
      </c>
      <c r="G12" s="24">
        <f>D12/E12*100</f>
        <v>27.978761821795615</v>
      </c>
      <c r="H12" s="25"/>
      <c r="I12" s="26"/>
    </row>
    <row r="13" spans="1:9" ht="28.5" customHeight="1" x14ac:dyDescent="0.25">
      <c r="A13" s="4" t="s">
        <v>76</v>
      </c>
      <c r="B13" s="3" t="s">
        <v>44</v>
      </c>
      <c r="C13" s="15">
        <v>43600</v>
      </c>
      <c r="D13" s="15">
        <v>29952.49</v>
      </c>
      <c r="E13" s="22">
        <v>107054.38</v>
      </c>
      <c r="F13" s="13">
        <f t="shared" si="0"/>
        <v>68.698371559633031</v>
      </c>
      <c r="G13" s="24">
        <f>D13/E13*100</f>
        <v>27.978761821795615</v>
      </c>
      <c r="H13" s="25"/>
      <c r="I13" s="26"/>
    </row>
    <row r="14" spans="1:9" ht="15.75" x14ac:dyDescent="0.25">
      <c r="A14" s="2" t="s">
        <v>9</v>
      </c>
      <c r="B14" s="3" t="s">
        <v>45</v>
      </c>
      <c r="C14" s="15">
        <f>C15+C16+C17+C18</f>
        <v>15414331.359999999</v>
      </c>
      <c r="D14" s="15">
        <f>D15+D16+D17+D18</f>
        <v>8966642.2199999988</v>
      </c>
      <c r="E14" s="21">
        <f>E15+E16+E17+E18</f>
        <v>8171208.4600000009</v>
      </c>
      <c r="F14" s="11">
        <f t="shared" si="0"/>
        <v>58.170815266553348</v>
      </c>
      <c r="G14" s="24">
        <f t="shared" si="1"/>
        <v>109.73459144866801</v>
      </c>
      <c r="H14" s="25"/>
      <c r="I14" s="26"/>
    </row>
    <row r="15" spans="1:9" ht="15.75" x14ac:dyDescent="0.25">
      <c r="A15" s="2" t="s">
        <v>10</v>
      </c>
      <c r="B15" s="3" t="s">
        <v>46</v>
      </c>
      <c r="C15" s="15">
        <v>2399733.34</v>
      </c>
      <c r="D15" s="15">
        <v>27000</v>
      </c>
      <c r="E15" s="22">
        <v>0</v>
      </c>
      <c r="F15" s="11">
        <f t="shared" si="0"/>
        <v>1.1251250107647377</v>
      </c>
      <c r="G15" s="24"/>
      <c r="H15" s="25"/>
      <c r="I15" s="26"/>
    </row>
    <row r="16" spans="1:9" ht="15.75" customHeight="1" x14ac:dyDescent="0.25">
      <c r="A16" s="2" t="s">
        <v>11</v>
      </c>
      <c r="B16" s="3" t="s">
        <v>47</v>
      </c>
      <c r="C16" s="15">
        <v>2293058.21</v>
      </c>
      <c r="D16" s="15">
        <v>1119999.45</v>
      </c>
      <c r="E16" s="22">
        <v>1480551.56</v>
      </c>
      <c r="F16" s="11">
        <f t="shared" si="0"/>
        <v>48.843044852315373</v>
      </c>
      <c r="G16" s="24">
        <f>D16/E16*100</f>
        <v>75.647446550257243</v>
      </c>
      <c r="H16" s="25"/>
      <c r="I16" s="26"/>
    </row>
    <row r="17" spans="1:9" ht="15.75" x14ac:dyDescent="0.25">
      <c r="A17" s="2" t="s">
        <v>12</v>
      </c>
      <c r="B17" s="3" t="s">
        <v>48</v>
      </c>
      <c r="C17" s="15">
        <v>10629539.810000001</v>
      </c>
      <c r="D17" s="15">
        <v>7757642.7699999996</v>
      </c>
      <c r="E17" s="22">
        <v>6640656.9000000004</v>
      </c>
      <c r="F17" s="11">
        <f t="shared" si="0"/>
        <v>72.981924981378839</v>
      </c>
      <c r="G17" s="24">
        <f>D17/E16*100</f>
        <v>523.96978123477163</v>
      </c>
      <c r="H17" s="25"/>
      <c r="I17" s="26"/>
    </row>
    <row r="18" spans="1:9" ht="31.5" customHeight="1" x14ac:dyDescent="0.25">
      <c r="A18" s="2" t="s">
        <v>13</v>
      </c>
      <c r="B18" s="3" t="s">
        <v>49</v>
      </c>
      <c r="C18" s="15">
        <v>92000</v>
      </c>
      <c r="D18" s="15">
        <v>62000</v>
      </c>
      <c r="E18" s="22">
        <v>50000</v>
      </c>
      <c r="F18" s="11">
        <f t="shared" si="0"/>
        <v>67.391304347826093</v>
      </c>
      <c r="G18" s="24">
        <f>D18/E17*100</f>
        <v>0.93364257382428528</v>
      </c>
      <c r="H18" s="25"/>
      <c r="I18" s="26"/>
    </row>
    <row r="19" spans="1:9" ht="15.75" x14ac:dyDescent="0.25">
      <c r="A19" s="2" t="s">
        <v>14</v>
      </c>
      <c r="B19" s="3" t="s">
        <v>50</v>
      </c>
      <c r="C19" s="15">
        <f>C20+C21+C22</f>
        <v>5712800.8300000001</v>
      </c>
      <c r="D19" s="15">
        <f>D20+D21+D22</f>
        <v>1845958.82</v>
      </c>
      <c r="E19" s="21">
        <f>E20+E21+E22</f>
        <v>2911379.51</v>
      </c>
      <c r="F19" s="11">
        <f t="shared" si="0"/>
        <v>32.312675952331425</v>
      </c>
      <c r="G19" s="24">
        <f>D19/E18*100</f>
        <v>3691.9176399999997</v>
      </c>
      <c r="H19" s="25"/>
      <c r="I19" s="26"/>
    </row>
    <row r="20" spans="1:9" ht="15.75" customHeight="1" x14ac:dyDescent="0.25">
      <c r="A20" s="2" t="s">
        <v>15</v>
      </c>
      <c r="B20" s="3" t="s">
        <v>51</v>
      </c>
      <c r="C20" s="15">
        <v>2100388.23</v>
      </c>
      <c r="D20" s="15">
        <v>1047986.74</v>
      </c>
      <c r="E20" s="22">
        <v>1474601.51</v>
      </c>
      <c r="F20" s="11">
        <f t="shared" si="0"/>
        <v>49.894906333578149</v>
      </c>
      <c r="G20" s="24">
        <f>D20/E19*100</f>
        <v>35.996225720500455</v>
      </c>
      <c r="H20" s="25"/>
      <c r="I20" s="26"/>
    </row>
    <row r="21" spans="1:9" ht="15.75" x14ac:dyDescent="0.25">
      <c r="A21" s="2" t="s">
        <v>16</v>
      </c>
      <c r="B21" s="3" t="s">
        <v>52</v>
      </c>
      <c r="C21" s="15">
        <v>3242412.6</v>
      </c>
      <c r="D21" s="15">
        <v>522972.08</v>
      </c>
      <c r="E21" s="22">
        <v>1045826</v>
      </c>
      <c r="F21" s="11">
        <f t="shared" si="0"/>
        <v>16.129103371976779</v>
      </c>
      <c r="G21" s="24">
        <v>19.45</v>
      </c>
      <c r="H21" s="25"/>
      <c r="I21" s="26"/>
    </row>
    <row r="22" spans="1:9" ht="21" customHeight="1" x14ac:dyDescent="0.25">
      <c r="A22" s="2" t="s">
        <v>17</v>
      </c>
      <c r="B22" s="3" t="s">
        <v>53</v>
      </c>
      <c r="C22" s="15">
        <v>370000</v>
      </c>
      <c r="D22" s="15">
        <v>275000</v>
      </c>
      <c r="E22" s="22">
        <v>390952</v>
      </c>
      <c r="F22" s="11">
        <f t="shared" si="0"/>
        <v>74.324324324324323</v>
      </c>
      <c r="G22" s="24">
        <v>131.69</v>
      </c>
      <c r="H22" s="25"/>
      <c r="I22" s="26"/>
    </row>
    <row r="23" spans="1:9" ht="15.75" x14ac:dyDescent="0.25">
      <c r="A23" s="2" t="s">
        <v>18</v>
      </c>
      <c r="B23" s="3" t="s">
        <v>54</v>
      </c>
      <c r="C23" s="15">
        <f>C24</f>
        <v>32324</v>
      </c>
      <c r="D23" s="15">
        <v>0</v>
      </c>
      <c r="E23" s="21"/>
      <c r="F23" s="11">
        <f t="shared" si="0"/>
        <v>0</v>
      </c>
      <c r="G23" s="24"/>
      <c r="H23" s="25"/>
      <c r="I23" s="26"/>
    </row>
    <row r="24" spans="1:9" ht="31.5" x14ac:dyDescent="0.25">
      <c r="A24" s="2" t="s">
        <v>78</v>
      </c>
      <c r="B24" s="3" t="s">
        <v>77</v>
      </c>
      <c r="C24" s="15">
        <v>32324</v>
      </c>
      <c r="D24" s="15">
        <v>0</v>
      </c>
      <c r="E24" s="21"/>
      <c r="F24" s="11">
        <f t="shared" si="0"/>
        <v>0</v>
      </c>
      <c r="G24" s="24"/>
      <c r="H24" s="25"/>
      <c r="I24" s="26"/>
    </row>
    <row r="25" spans="1:9" ht="15.75" x14ac:dyDescent="0.25">
      <c r="A25" s="2" t="s">
        <v>19</v>
      </c>
      <c r="B25" s="3" t="s">
        <v>55</v>
      </c>
      <c r="C25" s="15">
        <f>C26+C27+C28+C29+C30</f>
        <v>112609562.26999998</v>
      </c>
      <c r="D25" s="15">
        <f>D26+D27+D28+D29+D30</f>
        <v>71356550.929999992</v>
      </c>
      <c r="E25" s="21">
        <f>E26+E27+E28+E29+E30</f>
        <v>56743493.310000002</v>
      </c>
      <c r="F25" s="11">
        <f t="shared" si="0"/>
        <v>63.366333632405833</v>
      </c>
      <c r="G25" s="24">
        <f>D25/E25*100</f>
        <v>125.75283396840975</v>
      </c>
      <c r="H25" s="25"/>
      <c r="I25" s="26"/>
    </row>
    <row r="26" spans="1:9" ht="15.75" x14ac:dyDescent="0.25">
      <c r="A26" s="2" t="s">
        <v>20</v>
      </c>
      <c r="B26" s="3" t="s">
        <v>56</v>
      </c>
      <c r="C26" s="15">
        <v>27025927.530000001</v>
      </c>
      <c r="D26" s="15">
        <v>15391970.59</v>
      </c>
      <c r="E26" s="22">
        <v>16834929.629999999</v>
      </c>
      <c r="F26" s="11">
        <f t="shared" si="0"/>
        <v>56.952608094261393</v>
      </c>
      <c r="G26" s="24">
        <f>D26/E25*100</f>
        <v>27.12552522262045</v>
      </c>
      <c r="H26" s="25"/>
      <c r="I26" s="26"/>
    </row>
    <row r="27" spans="1:9" ht="15.75" x14ac:dyDescent="0.25">
      <c r="A27" s="2" t="s">
        <v>21</v>
      </c>
      <c r="B27" s="3" t="s">
        <v>57</v>
      </c>
      <c r="C27" s="15">
        <v>66625423.259999998</v>
      </c>
      <c r="D27" s="15">
        <v>42123143.600000001</v>
      </c>
      <c r="E27" s="22">
        <v>28806457.620000001</v>
      </c>
      <c r="F27" s="11">
        <f t="shared" si="0"/>
        <v>63.223828891289813</v>
      </c>
      <c r="G27" s="27">
        <f>D27/E26*100</f>
        <v>250.21276908063919</v>
      </c>
      <c r="H27" s="27"/>
      <c r="I27" s="27"/>
    </row>
    <row r="28" spans="1:9" ht="15.75" x14ac:dyDescent="0.25">
      <c r="A28" s="2" t="s">
        <v>73</v>
      </c>
      <c r="B28" s="3" t="s">
        <v>58</v>
      </c>
      <c r="C28" s="15">
        <v>9491018.3200000003</v>
      </c>
      <c r="D28" s="15">
        <v>7208880.9400000004</v>
      </c>
      <c r="E28" s="22">
        <v>5595922.9500000002</v>
      </c>
      <c r="F28" s="11">
        <f t="shared" si="0"/>
        <v>75.954767938958099</v>
      </c>
      <c r="G28" s="27">
        <v>116.17</v>
      </c>
      <c r="H28" s="27"/>
      <c r="I28" s="27"/>
    </row>
    <row r="29" spans="1:9" ht="15.75" x14ac:dyDescent="0.25">
      <c r="A29" s="2" t="s">
        <v>22</v>
      </c>
      <c r="B29" s="3" t="s">
        <v>59</v>
      </c>
      <c r="C29" s="15">
        <v>225000</v>
      </c>
      <c r="D29" s="15">
        <v>153309</v>
      </c>
      <c r="E29" s="22">
        <v>43009</v>
      </c>
      <c r="F29" s="11">
        <f t="shared" si="0"/>
        <v>68.137333333333345</v>
      </c>
      <c r="G29" s="27">
        <f>D29/E28*100</f>
        <v>2.7396553056542707</v>
      </c>
      <c r="H29" s="27"/>
      <c r="I29" s="27"/>
    </row>
    <row r="30" spans="1:9" ht="15.75" x14ac:dyDescent="0.25">
      <c r="A30" s="2" t="s">
        <v>23</v>
      </c>
      <c r="B30" s="3" t="s">
        <v>60</v>
      </c>
      <c r="C30" s="15">
        <v>9242193.1600000001</v>
      </c>
      <c r="D30" s="15">
        <v>6479246.7999999998</v>
      </c>
      <c r="E30" s="22">
        <v>5463174.1100000003</v>
      </c>
      <c r="F30" s="11">
        <f t="shared" si="0"/>
        <v>70.105078825251468</v>
      </c>
      <c r="G30" s="27">
        <f>D30/E29*100</f>
        <v>15064.862703155155</v>
      </c>
      <c r="H30" s="27"/>
      <c r="I30" s="27"/>
    </row>
    <row r="31" spans="1:9" ht="15.75" x14ac:dyDescent="0.25">
      <c r="A31" s="2" t="s">
        <v>24</v>
      </c>
      <c r="B31" s="3" t="s">
        <v>61</v>
      </c>
      <c r="C31" s="15">
        <f>C32+C33</f>
        <v>8265628.71</v>
      </c>
      <c r="D31" s="15">
        <f>D32+D33</f>
        <v>5913829.8300000001</v>
      </c>
      <c r="E31" s="21">
        <f>E32+E33</f>
        <v>6964791.8200000003</v>
      </c>
      <c r="F31" s="11">
        <f t="shared" si="0"/>
        <v>71.547247493046413</v>
      </c>
      <c r="G31" s="27">
        <f>D31/E30*100</f>
        <v>108.24897231766973</v>
      </c>
      <c r="H31" s="27"/>
      <c r="I31" s="27"/>
    </row>
    <row r="32" spans="1:9" ht="15.75" x14ac:dyDescent="0.25">
      <c r="A32" s="2" t="s">
        <v>25</v>
      </c>
      <c r="B32" s="3" t="s">
        <v>62</v>
      </c>
      <c r="C32" s="15">
        <v>5079839.71</v>
      </c>
      <c r="D32" s="15">
        <v>3736051.16</v>
      </c>
      <c r="E32" s="22">
        <v>5042847.4800000004</v>
      </c>
      <c r="F32" s="11">
        <f t="shared" si="0"/>
        <v>73.546634801199275</v>
      </c>
      <c r="G32" s="27">
        <f>D32/E32*100</f>
        <v>74.086142299905518</v>
      </c>
      <c r="H32" s="27"/>
      <c r="I32" s="27"/>
    </row>
    <row r="33" spans="1:9" ht="31.5" x14ac:dyDescent="0.25">
      <c r="A33" s="2" t="s">
        <v>26</v>
      </c>
      <c r="B33" s="3" t="s">
        <v>63</v>
      </c>
      <c r="C33" s="15">
        <v>3185789</v>
      </c>
      <c r="D33" s="15">
        <v>2177778.67</v>
      </c>
      <c r="E33" s="22">
        <v>1921944.34</v>
      </c>
      <c r="F33" s="13">
        <f t="shared" si="0"/>
        <v>68.359162204402111</v>
      </c>
      <c r="G33" s="27">
        <f>D33/E31*100</f>
        <v>31.268395758022809</v>
      </c>
      <c r="H33" s="27"/>
      <c r="I33" s="27"/>
    </row>
    <row r="34" spans="1:9" ht="15.75" x14ac:dyDescent="0.25">
      <c r="A34" s="2" t="s">
        <v>27</v>
      </c>
      <c r="B34" s="3" t="s">
        <v>64</v>
      </c>
      <c r="C34" s="15">
        <f>C35+C36+C37+C38</f>
        <v>3782476.51</v>
      </c>
      <c r="D34" s="15">
        <f>D35+D36+D37+D38</f>
        <v>3126517.0500000003</v>
      </c>
      <c r="E34" s="21">
        <f>E35+E36+E37+E38</f>
        <v>2225679.46</v>
      </c>
      <c r="F34" s="11">
        <f t="shared" si="0"/>
        <v>82.657936982138736</v>
      </c>
      <c r="G34" s="27">
        <f>D34/E32*100</f>
        <v>61.999040470682644</v>
      </c>
      <c r="H34" s="27"/>
      <c r="I34" s="27"/>
    </row>
    <row r="35" spans="1:9" ht="15.75" x14ac:dyDescent="0.25">
      <c r="A35" s="2" t="s">
        <v>28</v>
      </c>
      <c r="B35" s="3" t="s">
        <v>65</v>
      </c>
      <c r="C35" s="15">
        <v>1303000</v>
      </c>
      <c r="D35" s="15">
        <v>1157875.8400000001</v>
      </c>
      <c r="E35" s="22">
        <v>1297467.18</v>
      </c>
      <c r="F35" s="11">
        <f t="shared" si="0"/>
        <v>88.862305448963937</v>
      </c>
      <c r="G35" s="27">
        <f>D35/E33*100</f>
        <v>60.245024577558794</v>
      </c>
      <c r="H35" s="27"/>
      <c r="I35" s="27"/>
    </row>
    <row r="36" spans="1:9" ht="15.75" x14ac:dyDescent="0.25">
      <c r="A36" s="2" t="s">
        <v>29</v>
      </c>
      <c r="B36" s="3" t="s">
        <v>66</v>
      </c>
      <c r="C36" s="15">
        <v>600843.06999999995</v>
      </c>
      <c r="D36" s="15">
        <v>579843.06999999995</v>
      </c>
      <c r="E36" s="22">
        <v>61500</v>
      </c>
      <c r="F36" s="11">
        <f t="shared" si="0"/>
        <v>96.504911007794433</v>
      </c>
      <c r="G36" s="27">
        <f>D36/E34*100</f>
        <v>26.052406935543175</v>
      </c>
      <c r="H36" s="27"/>
      <c r="I36" s="27"/>
    </row>
    <row r="37" spans="1:9" ht="15.75" x14ac:dyDescent="0.25">
      <c r="A37" s="2" t="s">
        <v>30</v>
      </c>
      <c r="B37" s="3" t="s">
        <v>67</v>
      </c>
      <c r="C37" s="15">
        <v>1166633.44</v>
      </c>
      <c r="D37" s="15">
        <v>777998.14</v>
      </c>
      <c r="E37" s="22">
        <v>719712.28</v>
      </c>
      <c r="F37" s="11">
        <f t="shared" si="0"/>
        <v>66.687454115836076</v>
      </c>
      <c r="G37" s="27">
        <f>D37/E35*100</f>
        <v>59.962837749776455</v>
      </c>
      <c r="H37" s="27"/>
      <c r="I37" s="27"/>
    </row>
    <row r="38" spans="1:9" ht="31.5" x14ac:dyDescent="0.25">
      <c r="A38" s="2" t="s">
        <v>31</v>
      </c>
      <c r="B38" s="3" t="s">
        <v>68</v>
      </c>
      <c r="C38" s="15">
        <v>712000</v>
      </c>
      <c r="D38" s="15">
        <v>610800</v>
      </c>
      <c r="E38" s="22">
        <v>147000</v>
      </c>
      <c r="F38" s="11">
        <f t="shared" si="0"/>
        <v>85.786516853932582</v>
      </c>
      <c r="G38" s="27">
        <f>D38/E36*100</f>
        <v>993.17073170731703</v>
      </c>
      <c r="H38" s="27"/>
      <c r="I38" s="27"/>
    </row>
    <row r="39" spans="1:9" ht="15.75" x14ac:dyDescent="0.25">
      <c r="A39" s="2" t="s">
        <v>32</v>
      </c>
      <c r="B39" s="3" t="s">
        <v>69</v>
      </c>
      <c r="C39" s="15">
        <f>C40</f>
        <v>994233</v>
      </c>
      <c r="D39" s="15">
        <f>D40</f>
        <v>661219.86</v>
      </c>
      <c r="E39" s="31">
        <f>E40</f>
        <v>496796.19</v>
      </c>
      <c r="F39" s="11">
        <f t="shared" si="0"/>
        <v>66.505523353177779</v>
      </c>
      <c r="G39" s="27">
        <f>D39/E37*100</f>
        <v>91.872805060377743</v>
      </c>
      <c r="H39" s="27"/>
      <c r="I39" s="27"/>
    </row>
    <row r="40" spans="1:9" ht="15.75" x14ac:dyDescent="0.25">
      <c r="A40" s="9" t="s">
        <v>33</v>
      </c>
      <c r="B40" s="10" t="s">
        <v>70</v>
      </c>
      <c r="C40" s="17">
        <v>994233</v>
      </c>
      <c r="D40" s="17">
        <v>661219.86</v>
      </c>
      <c r="E40" s="22">
        <v>496796.19</v>
      </c>
      <c r="F40" s="12">
        <f t="shared" si="0"/>
        <v>66.505523353177779</v>
      </c>
      <c r="G40" s="27">
        <f>D40/E38*100</f>
        <v>449.80942857142861</v>
      </c>
      <c r="H40" s="27"/>
      <c r="I40" s="27"/>
    </row>
    <row r="41" spans="1:9" ht="23.25" customHeight="1" x14ac:dyDescent="0.25">
      <c r="A41" s="2" t="s">
        <v>34</v>
      </c>
      <c r="B41" s="2"/>
      <c r="C41" s="18">
        <f>C4+C12+C14+C19+C23+C25+C31+C34+C39</f>
        <v>196194532.47999999</v>
      </c>
      <c r="D41" s="18">
        <f>D4+D12+D14+D19+D23+D25+D31+D34+D39</f>
        <v>128880444.02999999</v>
      </c>
      <c r="E41" s="18">
        <f>E4+E12+E14+E19+E23+E25+E31+E34+E39</f>
        <v>112915076.46999998</v>
      </c>
      <c r="F41" s="16">
        <f t="shared" si="0"/>
        <v>65.690130301229473</v>
      </c>
      <c r="G41" s="27">
        <f>D41/E41*100</f>
        <v>114.1392700240891</v>
      </c>
      <c r="H41" s="27"/>
      <c r="I41" s="27"/>
    </row>
    <row r="42" spans="1:9" x14ac:dyDescent="0.25">
      <c r="E42" s="22"/>
    </row>
  </sheetData>
  <mergeCells count="40">
    <mergeCell ref="G14:I14"/>
    <mergeCell ref="A1:I1"/>
    <mergeCell ref="G3:I3"/>
    <mergeCell ref="G4:I4"/>
    <mergeCell ref="G5:I5"/>
    <mergeCell ref="G6:I6"/>
    <mergeCell ref="G7:I7"/>
    <mergeCell ref="G9:I9"/>
    <mergeCell ref="G11:I11"/>
    <mergeCell ref="G12:I12"/>
    <mergeCell ref="G13:I13"/>
    <mergeCell ref="G10:I10"/>
    <mergeCell ref="G8:H8"/>
    <mergeCell ref="G41:I41"/>
    <mergeCell ref="G36:I36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7:I37"/>
    <mergeCell ref="G38:I38"/>
    <mergeCell ref="G39:I39"/>
    <mergeCell ref="G40:I40"/>
    <mergeCell ref="G25:I25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colBreaks count="1" manualBreakCount="1">
    <brk id="9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Пучкова</dc:creator>
  <cp:lastModifiedBy>Finotdel</cp:lastModifiedBy>
  <dcterms:created xsi:type="dcterms:W3CDTF">2017-08-15T12:45:42Z</dcterms:created>
  <dcterms:modified xsi:type="dcterms:W3CDTF">2024-11-12T08:41:11Z</dcterms:modified>
</cp:coreProperties>
</file>