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ои документы\БЮДЖЕТ НА 2024-2026\Исполнение\исполнение\год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Лист1!$A$1:$I$39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E39" i="1"/>
  <c r="E18" i="1"/>
  <c r="G5" i="1"/>
  <c r="D4" i="1"/>
  <c r="C4" i="1"/>
  <c r="D18" i="1" l="1"/>
  <c r="C18" i="1"/>
  <c r="F22" i="1"/>
  <c r="D11" i="1"/>
  <c r="C13" i="1"/>
  <c r="F5" i="1"/>
  <c r="F6" i="1"/>
  <c r="F7" i="1"/>
  <c r="F8" i="1"/>
  <c r="F9" i="1"/>
  <c r="F10" i="1"/>
  <c r="F12" i="1"/>
  <c r="F14" i="1"/>
  <c r="F15" i="1"/>
  <c r="F16" i="1"/>
  <c r="F17" i="1"/>
  <c r="F19" i="1"/>
  <c r="F20" i="1"/>
  <c r="F21" i="1"/>
  <c r="F24" i="1"/>
  <c r="F25" i="1"/>
  <c r="F26" i="1"/>
  <c r="F27" i="1"/>
  <c r="F28" i="1"/>
  <c r="F30" i="1"/>
  <c r="F31" i="1"/>
  <c r="F33" i="1"/>
  <c r="F34" i="1"/>
  <c r="F35" i="1"/>
  <c r="F36" i="1"/>
  <c r="F38" i="1"/>
  <c r="E37" i="1" l="1"/>
  <c r="E23" i="1"/>
  <c r="E13" i="1"/>
  <c r="E32" i="1"/>
  <c r="E29" i="1"/>
  <c r="E11" i="1"/>
  <c r="E4" i="1"/>
  <c r="G4" i="1" s="1"/>
  <c r="D37" i="1" l="1"/>
  <c r="D32" i="1"/>
  <c r="D29" i="1"/>
  <c r="D23" i="1"/>
  <c r="D13" i="1"/>
  <c r="F13" i="1" s="1"/>
  <c r="F4" i="1"/>
  <c r="C37" i="1" l="1"/>
  <c r="F37" i="1" s="1"/>
  <c r="C32" i="1"/>
  <c r="F32" i="1" s="1"/>
  <c r="C29" i="1"/>
  <c r="F29" i="1" s="1"/>
  <c r="C23" i="1"/>
  <c r="F23" i="1" s="1"/>
  <c r="F18" i="1"/>
  <c r="C11" i="1"/>
  <c r="F11" i="1" s="1"/>
  <c r="F39" i="1" l="1"/>
</calcChain>
</file>

<file path=xl/sharedStrings.xml><?xml version="1.0" encoding="utf-8"?>
<sst xmlns="http://schemas.openxmlformats.org/spreadsheetml/2006/main" count="82" uniqueCount="82">
  <si>
    <t>Наименование показателя</t>
  </si>
  <si>
    <t>Раздел, 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</si>
  <si>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</si>
  <si>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</si>
  <si>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</si>
  <si>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</si>
  <si>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надзора.</t>
  </si>
  <si>
    <t>Другие общегосударственные расходы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</si>
  <si>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</si>
  <si>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</si>
  <si>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</si>
  <si>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</si>
  <si>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</si>
  <si>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</si>
  <si>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</si>
  <si>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</si>
  <si>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</si>
  <si>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</si>
  <si>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</si>
  <si>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</si>
  <si>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</si>
  <si>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</si>
  <si>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</si>
  <si>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</si>
  <si>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</si>
  <si>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</si>
  <si>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</si>
  <si>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</si>
  <si>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</si>
  <si>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</si>
  <si>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</si>
  <si>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</si>
  <si>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</si>
  <si>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ИТОГО</t>
  </si>
  <si>
    <t>0100</t>
  </si>
  <si>
    <t>0102</t>
  </si>
  <si>
    <t>0103</t>
  </si>
  <si>
    <t>0104</t>
  </si>
  <si>
    <t>0106</t>
  </si>
  <si>
    <t>Резервные фонды</t>
  </si>
  <si>
    <t>0111</t>
  </si>
  <si>
    <t>0113</t>
  </si>
  <si>
    <t>0300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</si>
  <si>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</si>
  <si>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</si>
  <si>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</si>
  <si>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</si>
  <si>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</si>
  <si>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</si>
  <si>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</si>
  <si>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</si>
  <si>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</si>
  <si>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</si>
  <si>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</si>
  <si>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</si>
  <si>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</si>
  <si>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</si>
  <si>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</si>
  <si>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</si>
  <si>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</si>
  <si>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</si>
  <si>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</si>
  <si>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</si>
  <si>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</si>
  <si>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</si>
  <si>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</si>
  <si>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</si>
  <si>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</si>
  <si>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 xml:space="preserve">                                                                                                                                                                                                    (руб)</t>
  </si>
  <si>
    <t>Утвержденный бюджет</t>
  </si>
  <si>
    <t>Дополнительное образование детей</t>
  </si>
  <si>
    <t>% исполнения к  утвержденному бюджету</t>
  </si>
  <si>
    <t xml:space="preserve">темп роста/снижения %  </t>
  </si>
  <si>
    <t>Исполнение бюджета Пестяковского муниципального района по расходам в разрезе разделов и подразделов классификации расходов                                 за   2024  год</t>
  </si>
  <si>
    <t>Исполнено за  2023г.</t>
  </si>
  <si>
    <t xml:space="preserve"> Исполнение за  2024 год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</si>
  <si>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</si>
  <si>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</si>
  <si>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0505</t>
  </si>
  <si>
    <t>Другие вопросы в области жилищно-коммунального хозяйства</t>
  </si>
  <si>
    <t>в 8 раз</t>
  </si>
  <si>
    <t>в 3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</si>
</sst>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3" fillId="3" borderId="2">
      <alignment horizontal="right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" fontId="8" fillId="0" borderId="2" xfId="3" applyNumberFormat="1" applyFont="1" applyFill="1" applyProtection="1">
      <alignment horizontal="right" vertical="top" shrinkToFit="1"/>
    </xf>
    <xf numFmtId="4" fontId="8" fillId="0" borderId="2" xfId="3" applyNumberFormat="1" applyFont="1" applyFill="1" applyAlignment="1" applyProtection="1">
      <alignment horizontal="right" vertical="center" shrinkToFit="1"/>
    </xf>
    <xf numFmtId="4" fontId="8" fillId="0" borderId="3" xfId="3" applyNumberFormat="1" applyFont="1" applyFill="1" applyBorder="1" applyAlignment="1" applyProtection="1">
      <alignment horizontal="right" vertical="center" shrinkToFit="1"/>
    </xf>
    <xf numFmtId="4" fontId="8" fillId="0" borderId="1" xfId="1" applyNumberFormat="1" applyFont="1" applyFill="1" applyBorder="1" applyAlignment="1" applyProtection="1">
      <alignment horizontal="right" vertical="center" shrinkToFit="1"/>
    </xf>
    <xf numFmtId="4" fontId="0" fillId="0" borderId="2" xfId="3" applyNumberFormat="1" applyFont="1" applyFill="1" applyAlignment="1" applyProtection="1">
      <alignment horizontal="right" vertical="center" shrinkToFit="1"/>
    </xf>
    <xf numFmtId="2" fontId="7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 applyBorder="1"/>
    <xf numFmtId="4" fontId="0" fillId="0" borderId="0" xfId="0" applyNumberFormat="1" applyFill="1" applyBorder="1" applyAlignment="1">
      <alignment vertical="center"/>
    </xf>
    <xf numFmtId="0" fontId="0" fillId="0" borderId="0" xfId="0" applyBorder="1"/>
    <xf numFmtId="4" fontId="8" fillId="0" borderId="4" xfId="3" applyNumberFormat="1" applyFont="1" applyFill="1" applyBorder="1" applyAlignment="1" applyProtection="1">
      <alignment horizontal="right" vertical="center" shrinkToFit="1"/>
    </xf>
    <xf numFmtId="4" fontId="0" fillId="0" borderId="4" xfId="0" applyNumberFormat="1" applyFill="1" applyBorder="1" applyAlignment="1">
      <alignment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3" applyNumberFormat="1" applyFont="1" applyFill="1" applyBorder="1" applyAlignment="1" applyProtection="1">
      <alignment horizontal="right" vertical="center" shrinkToFit="1"/>
    </xf>
    <xf numFmtId="4" fontId="8" fillId="0" borderId="5" xfId="3" applyNumberFormat="1" applyFont="1" applyFill="1" applyBorder="1" applyAlignment="1" applyProtection="1">
      <alignment horizontal="right" vertical="center" shrinkToFit="1"/>
    </xf>
    <xf numFmtId="4" fontId="8" fillId="0" borderId="4" xfId="1" applyNumberFormat="1" applyFont="1" applyFill="1" applyBorder="1" applyAlignment="1" applyProtection="1">
      <alignment horizontal="right" vertical="center" shrinkToFit="1"/>
    </xf>
    <xf numFmtId="4" fontId="2" fillId="0" borderId="1" xfId="1" applyFont="1" applyFill="1" applyBorder="1" applyAlignment="1" applyProtection="1">
      <alignment horizontal="center" vertical="top" shrinkToFit="1"/>
    </xf>
    <xf numFmtId="2" fontId="0" fillId="0" borderId="0" xfId="0" applyNumberFormat="1"/>
    <xf numFmtId="2" fontId="7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1" xfId="0" applyFont="1" applyBorder="1" applyAlignment="1">
      <alignment wrapText="1"/>
    </xf>
  </cellXfs>
  <cellStyles count="4">
    <cellStyle name="xl36" xfId="2"/>
    <cellStyle name="xl41" xfId="1"/>
    <cellStyle name="xl64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F39" sqref="F39"/>
    </sheetView>
  </sheetViews>
  <sheetFormatPr defaultRowHeight="15" x14ac:dyDescent="0.25"/>
  <cols>
    <col min="1" max="1" width="46.85546875" customWidth="1"/>
    <col min="2" max="2" width="19.5703125" customWidth="1"/>
    <col min="3" max="3" width="19.5703125" style="6" customWidth="1"/>
    <col min="4" max="4" width="16.28515625" style="6" customWidth="1"/>
    <col min="5" max="5" width="18.85546875" style="6" customWidth="1"/>
    <col min="6" max="6" width="15" style="6" customWidth="1"/>
    <col min="8" max="8" width="9" customWidth="1"/>
    <col min="9" max="9" width="9.140625" hidden="1" customWidth="1"/>
  </cols>
  <sheetData>
    <row r="1" spans="1:10" ht="31.5" customHeight="1" x14ac:dyDescent="0.3">
      <c r="A1" s="32" t="s">
        <v>73</v>
      </c>
      <c r="B1" s="33"/>
      <c r="C1" s="33"/>
      <c r="D1" s="33"/>
      <c r="E1" s="33"/>
      <c r="F1" s="33"/>
      <c r="G1" s="33"/>
      <c r="H1" s="33"/>
      <c r="I1" s="33"/>
    </row>
    <row r="2" spans="1:10" ht="18.75" x14ac:dyDescent="0.25">
      <c r="A2" s="1" t="s">
        <v>68</v>
      </c>
    </row>
    <row r="3" spans="1:10" ht="66" customHeight="1" x14ac:dyDescent="0.25">
      <c r="A3" s="5" t="s">
        <v>0</v>
      </c>
      <c r="B3" s="5" t="s">
        <v>1</v>
      </c>
      <c r="C3" s="7" t="s">
        <v>69</v>
      </c>
      <c r="D3" s="7" t="s">
        <v>75</v>
      </c>
      <c r="E3" s="8" t="s">
        <v>74</v>
      </c>
      <c r="F3" s="7" t="s">
        <v>71</v>
      </c>
      <c r="G3" s="34" t="s">
        <v>72</v>
      </c>
      <c r="H3" s="34"/>
      <c r="I3" s="34"/>
    </row>
    <row r="4" spans="1:10" ht="15.75" x14ac:dyDescent="0.25">
      <c r="A4" s="2" t="s">
        <v>2</v>
      </c>
      <c r="B4" s="3" t="s">
        <v>34</v>
      </c>
      <c r="C4" s="11">
        <f>C5+C6+C7+C8+C9+C10</f>
        <v>53451420.219999999</v>
      </c>
      <c r="D4" s="11">
        <f>D5+D6+D7+D8+D9+D10</f>
        <v>52354529.269999996</v>
      </c>
      <c r="E4" s="21">
        <f>E5+E6+E7+E8+E9+E10</f>
        <v>50325935.829999998</v>
      </c>
      <c r="F4" s="27">
        <f>D4/C4*100</f>
        <v>97.947873142593181</v>
      </c>
      <c r="G4" s="29">
        <f>D4/E4*100</f>
        <v>104.03091051670165</v>
      </c>
      <c r="H4" s="29"/>
      <c r="I4" s="29"/>
    </row>
    <row r="5" spans="1:10" ht="47.25" x14ac:dyDescent="0.25">
      <c r="A5" s="4" t="s">
        <v>3</v>
      </c>
      <c r="B5" s="3" t="s">
        <v>35</v>
      </c>
      <c r="C5" s="12">
        <v>1441566.56</v>
      </c>
      <c r="D5" s="12">
        <v>1440040.03</v>
      </c>
      <c r="E5" s="22">
        <v>1645535.4</v>
      </c>
      <c r="F5" s="27">
        <f t="shared" ref="F5:F39" si="0">D5/C5*100</f>
        <v>99.894106172940084</v>
      </c>
      <c r="G5" s="29">
        <f>D5/E5*100</f>
        <v>87.51194474454941</v>
      </c>
      <c r="H5" s="29"/>
      <c r="I5" s="29"/>
      <c r="J5" s="28"/>
    </row>
    <row r="6" spans="1:10" ht="63" x14ac:dyDescent="0.25">
      <c r="A6" s="4" t="s">
        <v>4</v>
      </c>
      <c r="B6" s="3" t="s">
        <v>36</v>
      </c>
      <c r="C6" s="12">
        <v>992396.01</v>
      </c>
      <c r="D6" s="12">
        <v>988511.61</v>
      </c>
      <c r="E6" s="22">
        <v>846285.91</v>
      </c>
      <c r="F6" s="27">
        <f t="shared" si="0"/>
        <v>99.608583674172564</v>
      </c>
      <c r="G6" s="29">
        <v>116.81</v>
      </c>
      <c r="H6" s="29"/>
      <c r="I6" s="29"/>
      <c r="J6" s="28"/>
    </row>
    <row r="7" spans="1:10" ht="78.75" x14ac:dyDescent="0.25">
      <c r="A7" s="4" t="s">
        <v>5</v>
      </c>
      <c r="B7" s="3" t="s">
        <v>37</v>
      </c>
      <c r="C7" s="12">
        <v>22346552.600000001</v>
      </c>
      <c r="D7" s="12">
        <v>22184849.75</v>
      </c>
      <c r="E7" s="22">
        <v>21077882.949999999</v>
      </c>
      <c r="F7" s="27">
        <f t="shared" si="0"/>
        <v>99.276385700763512</v>
      </c>
      <c r="G7" s="29">
        <v>105.25</v>
      </c>
      <c r="H7" s="29"/>
      <c r="I7" s="29"/>
      <c r="J7" s="28"/>
    </row>
    <row r="8" spans="1:10" ht="63" x14ac:dyDescent="0.25">
      <c r="A8" s="4" t="s">
        <v>6</v>
      </c>
      <c r="B8" s="3" t="s">
        <v>38</v>
      </c>
      <c r="C8" s="12">
        <v>8322479.1799999997</v>
      </c>
      <c r="D8" s="12">
        <v>8277306.7999999998</v>
      </c>
      <c r="E8" s="22">
        <v>7144886.1100000003</v>
      </c>
      <c r="F8" s="27">
        <f t="shared" si="0"/>
        <v>99.457224475748106</v>
      </c>
      <c r="G8" s="29">
        <v>115.85</v>
      </c>
      <c r="H8" s="29"/>
      <c r="I8" s="29"/>
      <c r="J8" s="28"/>
    </row>
    <row r="9" spans="1:10" ht="15.75" x14ac:dyDescent="0.25">
      <c r="A9" s="4" t="s">
        <v>39</v>
      </c>
      <c r="B9" s="3" t="s">
        <v>40</v>
      </c>
      <c r="C9" s="11">
        <v>350000</v>
      </c>
      <c r="D9" s="11">
        <v>0</v>
      </c>
      <c r="E9" s="22"/>
      <c r="F9" s="27">
        <f t="shared" si="0"/>
        <v>0</v>
      </c>
      <c r="G9" s="29"/>
      <c r="H9" s="29"/>
      <c r="I9" s="29"/>
      <c r="J9" s="28"/>
    </row>
    <row r="10" spans="1:10" ht="15.75" x14ac:dyDescent="0.25">
      <c r="A10" s="4" t="s">
        <v>7</v>
      </c>
      <c r="B10" s="3" t="s">
        <v>41</v>
      </c>
      <c r="C10" s="11">
        <v>19998425.870000001</v>
      </c>
      <c r="D10" s="11">
        <v>19463821.079999998</v>
      </c>
      <c r="E10" s="23">
        <v>19611345.460000001</v>
      </c>
      <c r="F10" s="27">
        <f t="shared" si="0"/>
        <v>97.326765649080542</v>
      </c>
      <c r="G10" s="29">
        <v>99.25</v>
      </c>
      <c r="H10" s="29"/>
      <c r="I10" s="29"/>
      <c r="J10" s="28"/>
    </row>
    <row r="11" spans="1:10" ht="31.5" x14ac:dyDescent="0.25">
      <c r="A11" s="2" t="s">
        <v>8</v>
      </c>
      <c r="B11" s="3" t="s">
        <v>42</v>
      </c>
      <c r="C11" s="15">
        <f>C12</f>
        <v>43600</v>
      </c>
      <c r="D11" s="15">
        <f>D12</f>
        <v>34872.49</v>
      </c>
      <c r="E11" s="24">
        <f>E12</f>
        <v>146782.37</v>
      </c>
      <c r="F11" s="27">
        <f t="shared" si="0"/>
        <v>79.982775229357799</v>
      </c>
      <c r="G11" s="29">
        <v>23.76</v>
      </c>
      <c r="H11" s="29"/>
      <c r="I11" s="29"/>
      <c r="J11" s="28"/>
    </row>
    <row r="12" spans="1:10" ht="62.25" customHeight="1" x14ac:dyDescent="0.25">
      <c r="A12" s="4" t="s">
        <v>77</v>
      </c>
      <c r="B12" s="3" t="s">
        <v>76</v>
      </c>
      <c r="C12" s="12">
        <v>43600</v>
      </c>
      <c r="D12" s="12">
        <v>34872.49</v>
      </c>
      <c r="E12" s="22">
        <v>146782.37</v>
      </c>
      <c r="F12" s="27">
        <f t="shared" si="0"/>
        <v>79.982775229357799</v>
      </c>
      <c r="G12" s="29">
        <v>23.76</v>
      </c>
      <c r="H12" s="29"/>
      <c r="I12" s="29"/>
      <c r="J12" s="28"/>
    </row>
    <row r="13" spans="1:10" ht="15.75" x14ac:dyDescent="0.25">
      <c r="A13" s="2" t="s">
        <v>9</v>
      </c>
      <c r="B13" s="3" t="s">
        <v>43</v>
      </c>
      <c r="C13" s="12">
        <f>C14+C15+C16+C17</f>
        <v>13069102.07</v>
      </c>
      <c r="D13" s="12">
        <f>D14+D15+D16+D17</f>
        <v>12616589.57</v>
      </c>
      <c r="E13" s="21">
        <f>E14+E15+E16+E17</f>
        <v>11217700.140000001</v>
      </c>
      <c r="F13" s="27">
        <f t="shared" si="0"/>
        <v>96.537539476114915</v>
      </c>
      <c r="G13" s="29">
        <v>112.47</v>
      </c>
      <c r="H13" s="29"/>
      <c r="I13" s="29"/>
      <c r="J13" s="28"/>
    </row>
    <row r="14" spans="1:10" ht="15.75" x14ac:dyDescent="0.25">
      <c r="A14" s="2" t="s">
        <v>10</v>
      </c>
      <c r="B14" s="3" t="s">
        <v>44</v>
      </c>
      <c r="C14" s="12">
        <v>27000</v>
      </c>
      <c r="D14" s="12">
        <v>27000</v>
      </c>
      <c r="E14" s="22">
        <v>23387.32</v>
      </c>
      <c r="F14" s="27">
        <f t="shared" si="0"/>
        <v>100</v>
      </c>
      <c r="G14" s="29">
        <v>115.45</v>
      </c>
      <c r="H14" s="29"/>
      <c r="I14" s="29"/>
      <c r="J14" s="28"/>
    </row>
    <row r="15" spans="1:10" ht="15.75" customHeight="1" x14ac:dyDescent="0.25">
      <c r="A15" s="2" t="s">
        <v>11</v>
      </c>
      <c r="B15" s="3" t="s">
        <v>45</v>
      </c>
      <c r="C15" s="12">
        <v>2212284.2999999998</v>
      </c>
      <c r="D15" s="12">
        <v>2212284.2999999998</v>
      </c>
      <c r="E15" s="22">
        <v>2228000</v>
      </c>
      <c r="F15" s="27">
        <f t="shared" si="0"/>
        <v>100</v>
      </c>
      <c r="G15" s="29">
        <v>99.29</v>
      </c>
      <c r="H15" s="29"/>
      <c r="I15" s="29"/>
      <c r="J15" s="28"/>
    </row>
    <row r="16" spans="1:10" ht="15.75" x14ac:dyDescent="0.25">
      <c r="A16" s="2" t="s">
        <v>12</v>
      </c>
      <c r="B16" s="3" t="s">
        <v>46</v>
      </c>
      <c r="C16" s="12">
        <v>10737817.77</v>
      </c>
      <c r="D16" s="12">
        <v>10315305.27</v>
      </c>
      <c r="E16" s="22">
        <v>8916312.8200000003</v>
      </c>
      <c r="F16" s="27">
        <f t="shared" si="0"/>
        <v>96.065192117709032</v>
      </c>
      <c r="G16" s="29">
        <v>115.69</v>
      </c>
      <c r="H16" s="29"/>
      <c r="I16" s="29"/>
      <c r="J16" s="28"/>
    </row>
    <row r="17" spans="1:10" ht="31.5" customHeight="1" x14ac:dyDescent="0.25">
      <c r="A17" s="2" t="s">
        <v>13</v>
      </c>
      <c r="B17" s="3" t="s">
        <v>47</v>
      </c>
      <c r="C17" s="12">
        <v>92000</v>
      </c>
      <c r="D17" s="12">
        <v>62000</v>
      </c>
      <c r="E17" s="22">
        <v>50000</v>
      </c>
      <c r="F17" s="27">
        <f t="shared" si="0"/>
        <v>67.391304347826093</v>
      </c>
      <c r="G17" s="29">
        <v>124</v>
      </c>
      <c r="H17" s="29"/>
      <c r="I17" s="29"/>
      <c r="J17" s="28"/>
    </row>
    <row r="18" spans="1:10" ht="15.75" x14ac:dyDescent="0.25">
      <c r="A18" s="2" t="s">
        <v>14</v>
      </c>
      <c r="B18" s="3" t="s">
        <v>48</v>
      </c>
      <c r="C18" s="12">
        <f>C19+C20+C21+C22</f>
        <v>8424095.4800000004</v>
      </c>
      <c r="D18" s="12">
        <f>D19+D20+D21+D22</f>
        <v>7155150.2000000011</v>
      </c>
      <c r="E18" s="25">
        <f>E19+E20+E21+E22</f>
        <v>4993765.21</v>
      </c>
      <c r="F18" s="27">
        <f t="shared" si="0"/>
        <v>84.936717740051066</v>
      </c>
      <c r="G18" s="29">
        <v>143.28</v>
      </c>
      <c r="H18" s="29"/>
      <c r="I18" s="29"/>
      <c r="J18" s="28"/>
    </row>
    <row r="19" spans="1:10" ht="15.75" customHeight="1" x14ac:dyDescent="0.25">
      <c r="A19" s="2" t="s">
        <v>15</v>
      </c>
      <c r="B19" s="3" t="s">
        <v>49</v>
      </c>
      <c r="C19" s="12">
        <v>2756842.23</v>
      </c>
      <c r="D19" s="12">
        <v>2731993.85</v>
      </c>
      <c r="E19" s="22">
        <v>2204610.0499999998</v>
      </c>
      <c r="F19" s="27">
        <f t="shared" si="0"/>
        <v>99.098665141965711</v>
      </c>
      <c r="G19" s="29">
        <v>123.92</v>
      </c>
      <c r="H19" s="29"/>
      <c r="I19" s="29"/>
      <c r="J19" s="28"/>
    </row>
    <row r="20" spans="1:10" ht="15.75" x14ac:dyDescent="0.25">
      <c r="A20" s="2" t="s">
        <v>16</v>
      </c>
      <c r="B20" s="3" t="s">
        <v>50</v>
      </c>
      <c r="C20" s="12">
        <v>3241106.36</v>
      </c>
      <c r="D20" s="12">
        <v>2284796.52</v>
      </c>
      <c r="E20" s="22">
        <v>2271386.94</v>
      </c>
      <c r="F20" s="27">
        <f t="shared" si="0"/>
        <v>70.494339469933351</v>
      </c>
      <c r="G20" s="29">
        <v>100.59</v>
      </c>
      <c r="H20" s="29"/>
      <c r="I20" s="29"/>
      <c r="J20" s="28"/>
    </row>
    <row r="21" spans="1:10" ht="21" customHeight="1" x14ac:dyDescent="0.25">
      <c r="A21" s="2" t="s">
        <v>17</v>
      </c>
      <c r="B21" s="3" t="s">
        <v>51</v>
      </c>
      <c r="C21" s="12">
        <v>1093696.58</v>
      </c>
      <c r="D21" s="12">
        <v>820019.52</v>
      </c>
      <c r="E21" s="22">
        <v>517768.22</v>
      </c>
      <c r="F21" s="27">
        <f t="shared" si="0"/>
        <v>74.976875213416136</v>
      </c>
      <c r="G21" s="29">
        <v>158.38</v>
      </c>
      <c r="H21" s="29"/>
      <c r="I21" s="29"/>
      <c r="J21" s="28"/>
    </row>
    <row r="22" spans="1:10" ht="39" customHeight="1" x14ac:dyDescent="0.25">
      <c r="A22" s="2" t="s">
        <v>79</v>
      </c>
      <c r="B22" s="3" t="s">
        <v>78</v>
      </c>
      <c r="C22" s="12">
        <v>1332450.31</v>
      </c>
      <c r="D22" s="12">
        <v>1318340.31</v>
      </c>
      <c r="E22" s="22">
        <v>0</v>
      </c>
      <c r="F22" s="27">
        <f t="shared" si="0"/>
        <v>98.941048690963939</v>
      </c>
      <c r="G22" s="30"/>
      <c r="H22" s="31"/>
      <c r="I22" s="16"/>
      <c r="J22" s="28"/>
    </row>
    <row r="23" spans="1:10" ht="15.75" x14ac:dyDescent="0.25">
      <c r="A23" s="2" t="s">
        <v>18</v>
      </c>
      <c r="B23" s="3" t="s">
        <v>52</v>
      </c>
      <c r="C23" s="12">
        <f>C24+C25+C26+C27+C28</f>
        <v>113843102.5</v>
      </c>
      <c r="D23" s="12">
        <f>D24+D25+D26+D27+D28</f>
        <v>105656983.22999999</v>
      </c>
      <c r="E23" s="21">
        <f>E24+E25+E26+E27+E28</f>
        <v>81510256.589999989</v>
      </c>
      <c r="F23" s="27">
        <f t="shared" si="0"/>
        <v>92.809297102562709</v>
      </c>
      <c r="G23" s="29">
        <v>129.62</v>
      </c>
      <c r="H23" s="29"/>
      <c r="I23" s="29"/>
      <c r="J23" s="28"/>
    </row>
    <row r="24" spans="1:10" ht="15.75" x14ac:dyDescent="0.25">
      <c r="A24" s="2" t="s">
        <v>19</v>
      </c>
      <c r="B24" s="3" t="s">
        <v>53</v>
      </c>
      <c r="C24" s="12">
        <v>26713338.780000001</v>
      </c>
      <c r="D24" s="12">
        <v>26458208.469999999</v>
      </c>
      <c r="E24" s="22">
        <v>27115355.739999998</v>
      </c>
      <c r="F24" s="27">
        <f t="shared" si="0"/>
        <v>99.044932899997448</v>
      </c>
      <c r="G24" s="29">
        <v>97.58</v>
      </c>
      <c r="H24" s="29"/>
      <c r="I24" s="29"/>
      <c r="J24" s="28"/>
    </row>
    <row r="25" spans="1:10" ht="15.75" x14ac:dyDescent="0.25">
      <c r="A25" s="2" t="s">
        <v>20</v>
      </c>
      <c r="B25" s="3" t="s">
        <v>54</v>
      </c>
      <c r="C25" s="12">
        <v>67338875.109999999</v>
      </c>
      <c r="D25" s="12">
        <v>59477689.75</v>
      </c>
      <c r="E25" s="22">
        <v>38048342.780000001</v>
      </c>
      <c r="F25" s="27">
        <f t="shared" si="0"/>
        <v>88.325933055521759</v>
      </c>
      <c r="G25" s="29">
        <v>156.32</v>
      </c>
      <c r="H25" s="29"/>
      <c r="I25" s="29"/>
      <c r="J25" s="28"/>
    </row>
    <row r="26" spans="1:10" ht="15.75" x14ac:dyDescent="0.25">
      <c r="A26" s="2" t="s">
        <v>70</v>
      </c>
      <c r="B26" s="3" t="s">
        <v>55</v>
      </c>
      <c r="C26" s="12">
        <v>10172671.460000001</v>
      </c>
      <c r="D26" s="12">
        <v>10111884.91</v>
      </c>
      <c r="E26" s="22">
        <v>8164188.8499999996</v>
      </c>
      <c r="F26" s="27">
        <f t="shared" si="0"/>
        <v>99.40245244094416</v>
      </c>
      <c r="G26" s="29">
        <v>123.86</v>
      </c>
      <c r="H26" s="29"/>
      <c r="I26" s="29"/>
      <c r="J26" s="28"/>
    </row>
    <row r="27" spans="1:10" ht="15.75" x14ac:dyDescent="0.25">
      <c r="A27" s="2" t="s">
        <v>21</v>
      </c>
      <c r="B27" s="3" t="s">
        <v>56</v>
      </c>
      <c r="C27" s="12">
        <v>225000</v>
      </c>
      <c r="D27" s="12">
        <v>224996</v>
      </c>
      <c r="E27" s="22">
        <v>100000</v>
      </c>
      <c r="F27" s="27">
        <f t="shared" si="0"/>
        <v>99.998222222222225</v>
      </c>
      <c r="G27" s="29">
        <v>225</v>
      </c>
      <c r="H27" s="29"/>
      <c r="I27" s="29"/>
      <c r="J27" s="28"/>
    </row>
    <row r="28" spans="1:10" ht="15.75" x14ac:dyDescent="0.25">
      <c r="A28" s="2" t="s">
        <v>22</v>
      </c>
      <c r="B28" s="3" t="s">
        <v>57</v>
      </c>
      <c r="C28" s="12">
        <v>9393217.1500000004</v>
      </c>
      <c r="D28" s="12">
        <v>9384204.0999999996</v>
      </c>
      <c r="E28" s="22">
        <v>8082369.2199999997</v>
      </c>
      <c r="F28" s="27">
        <f t="shared" si="0"/>
        <v>99.904047251798062</v>
      </c>
      <c r="G28" s="29">
        <v>116.11</v>
      </c>
      <c r="H28" s="29"/>
      <c r="I28" s="29"/>
      <c r="J28" s="28"/>
    </row>
    <row r="29" spans="1:10" ht="15.75" x14ac:dyDescent="0.25">
      <c r="A29" s="2" t="s">
        <v>23</v>
      </c>
      <c r="B29" s="3" t="s">
        <v>58</v>
      </c>
      <c r="C29" s="12">
        <f>C30+C31</f>
        <v>8364838.71</v>
      </c>
      <c r="D29" s="12">
        <f>D30+D31</f>
        <v>8339319.4100000001</v>
      </c>
      <c r="E29" s="21">
        <f>E30+E31</f>
        <v>9039651.3399999999</v>
      </c>
      <c r="F29" s="27">
        <f t="shared" si="0"/>
        <v>99.69492179246096</v>
      </c>
      <c r="G29" s="29">
        <v>92.25</v>
      </c>
      <c r="H29" s="29"/>
      <c r="I29" s="29"/>
      <c r="J29" s="28"/>
    </row>
    <row r="30" spans="1:10" ht="15.75" x14ac:dyDescent="0.25">
      <c r="A30" s="2" t="s">
        <v>24</v>
      </c>
      <c r="B30" s="3" t="s">
        <v>59</v>
      </c>
      <c r="C30" s="12">
        <v>5179049.71</v>
      </c>
      <c r="D30" s="12">
        <v>5166294.01</v>
      </c>
      <c r="E30" s="22">
        <v>6338207.3300000001</v>
      </c>
      <c r="F30" s="27">
        <f t="shared" si="0"/>
        <v>99.753705781673219</v>
      </c>
      <c r="G30" s="29">
        <v>81.510000000000005</v>
      </c>
      <c r="H30" s="29"/>
      <c r="I30" s="29"/>
      <c r="J30" s="28"/>
    </row>
    <row r="31" spans="1:10" ht="31.5" x14ac:dyDescent="0.25">
      <c r="A31" s="2" t="s">
        <v>25</v>
      </c>
      <c r="B31" s="3" t="s">
        <v>60</v>
      </c>
      <c r="C31" s="12">
        <v>3185789</v>
      </c>
      <c r="D31" s="12">
        <v>3173025.4</v>
      </c>
      <c r="E31" s="22">
        <v>2701444.01</v>
      </c>
      <c r="F31" s="27">
        <f t="shared" si="0"/>
        <v>99.599358275140006</v>
      </c>
      <c r="G31" s="29">
        <v>117.46</v>
      </c>
      <c r="H31" s="29"/>
      <c r="I31" s="29"/>
      <c r="J31" s="28"/>
    </row>
    <row r="32" spans="1:10" ht="15.75" x14ac:dyDescent="0.25">
      <c r="A32" s="2" t="s">
        <v>26</v>
      </c>
      <c r="B32" s="3" t="s">
        <v>61</v>
      </c>
      <c r="C32" s="12">
        <f>C33+C34+C35+C36</f>
        <v>3811200.51</v>
      </c>
      <c r="D32" s="12">
        <f>D33+D34+D35+D36</f>
        <v>3739899.1399999997</v>
      </c>
      <c r="E32" s="21">
        <f>E33+E34+E35+E36</f>
        <v>3480250.37</v>
      </c>
      <c r="F32" s="27">
        <f t="shared" si="0"/>
        <v>98.12916245647753</v>
      </c>
      <c r="G32" s="29">
        <v>107.46</v>
      </c>
      <c r="H32" s="29"/>
      <c r="I32" s="29"/>
      <c r="J32" s="28"/>
    </row>
    <row r="33" spans="1:10" ht="15.75" x14ac:dyDescent="0.25">
      <c r="A33" s="2" t="s">
        <v>27</v>
      </c>
      <c r="B33" s="3" t="s">
        <v>62</v>
      </c>
      <c r="C33" s="12">
        <v>1626978.65</v>
      </c>
      <c r="D33" s="12">
        <v>1626978.65</v>
      </c>
      <c r="E33" s="22">
        <v>1784402.45</v>
      </c>
      <c r="F33" s="27">
        <f t="shared" si="0"/>
        <v>100</v>
      </c>
      <c r="G33" s="29">
        <v>91.18</v>
      </c>
      <c r="H33" s="29"/>
      <c r="I33" s="29"/>
      <c r="J33" s="28"/>
    </row>
    <row r="34" spans="1:10" ht="15.75" x14ac:dyDescent="0.25">
      <c r="A34" s="2" t="s">
        <v>28</v>
      </c>
      <c r="B34" s="3" t="s">
        <v>63</v>
      </c>
      <c r="C34" s="12">
        <v>631843.06999999995</v>
      </c>
      <c r="D34" s="12">
        <v>631843.06999999995</v>
      </c>
      <c r="E34" s="22">
        <v>79000</v>
      </c>
      <c r="F34" s="27">
        <f t="shared" si="0"/>
        <v>100</v>
      </c>
      <c r="G34" s="29" t="s">
        <v>80</v>
      </c>
      <c r="H34" s="29"/>
      <c r="I34" s="29"/>
      <c r="J34" s="28"/>
    </row>
    <row r="35" spans="1:10" ht="15.75" x14ac:dyDescent="0.25">
      <c r="A35" s="2" t="s">
        <v>29</v>
      </c>
      <c r="B35" s="3" t="s">
        <v>64</v>
      </c>
      <c r="C35" s="12">
        <v>838901.79</v>
      </c>
      <c r="D35" s="12">
        <v>817600.42</v>
      </c>
      <c r="E35" s="22">
        <v>1425847.92</v>
      </c>
      <c r="F35" s="27">
        <f t="shared" si="0"/>
        <v>97.460802890884281</v>
      </c>
      <c r="G35" s="29">
        <v>57.34</v>
      </c>
      <c r="H35" s="29"/>
      <c r="I35" s="29"/>
      <c r="J35" s="28"/>
    </row>
    <row r="36" spans="1:10" ht="31.5" x14ac:dyDescent="0.25">
      <c r="A36" s="2" t="s">
        <v>30</v>
      </c>
      <c r="B36" s="3" t="s">
        <v>65</v>
      </c>
      <c r="C36" s="12">
        <v>713477</v>
      </c>
      <c r="D36" s="12">
        <v>663477</v>
      </c>
      <c r="E36" s="22">
        <v>191000</v>
      </c>
      <c r="F36" s="27">
        <f t="shared" si="0"/>
        <v>92.992065616691221</v>
      </c>
      <c r="G36" s="29" t="s">
        <v>81</v>
      </c>
      <c r="H36" s="29"/>
      <c r="I36" s="29"/>
      <c r="J36" s="28"/>
    </row>
    <row r="37" spans="1:10" ht="15.75" x14ac:dyDescent="0.25">
      <c r="A37" s="2" t="s">
        <v>31</v>
      </c>
      <c r="B37" s="3" t="s">
        <v>66</v>
      </c>
      <c r="C37" s="12">
        <f>C38</f>
        <v>994233</v>
      </c>
      <c r="D37" s="12">
        <f>D38</f>
        <v>990926.5</v>
      </c>
      <c r="E37" s="17">
        <f>E38</f>
        <v>775895.22</v>
      </c>
      <c r="F37" s="27">
        <f t="shared" si="0"/>
        <v>99.66743208081003</v>
      </c>
      <c r="G37" s="29">
        <v>127.71</v>
      </c>
      <c r="H37" s="29"/>
      <c r="I37" s="29"/>
      <c r="J37" s="28"/>
    </row>
    <row r="38" spans="1:10" ht="15.75" x14ac:dyDescent="0.25">
      <c r="A38" s="9" t="s">
        <v>32</v>
      </c>
      <c r="B38" s="10" t="s">
        <v>67</v>
      </c>
      <c r="C38" s="13">
        <v>994233</v>
      </c>
      <c r="D38" s="13">
        <v>990926.5</v>
      </c>
      <c r="E38" s="22">
        <v>775895.22</v>
      </c>
      <c r="F38" s="27">
        <f t="shared" si="0"/>
        <v>99.66743208081003</v>
      </c>
      <c r="G38" s="29">
        <v>127.71</v>
      </c>
      <c r="H38" s="29"/>
      <c r="I38" s="29"/>
      <c r="J38" s="28"/>
    </row>
    <row r="39" spans="1:10" ht="23.25" customHeight="1" x14ac:dyDescent="0.25">
      <c r="A39" s="2" t="s">
        <v>33</v>
      </c>
      <c r="B39" s="2"/>
      <c r="C39" s="14">
        <f>C4+C11+C13+C18+C23+C29+C32+C37</f>
        <v>202001592.48999998</v>
      </c>
      <c r="D39" s="14">
        <f>D4+D11+D13+D18+D23+D29+D32+D37</f>
        <v>190888269.80999997</v>
      </c>
      <c r="E39" s="26">
        <f>E4+E11+E13+E18+E23+E29+E32+E37</f>
        <v>161490237.06999999</v>
      </c>
      <c r="F39" s="27">
        <f t="shared" si="0"/>
        <v>94.498398481412877</v>
      </c>
      <c r="G39" s="29">
        <v>118.2</v>
      </c>
      <c r="H39" s="29"/>
      <c r="I39" s="29"/>
      <c r="J39" s="28"/>
    </row>
    <row r="40" spans="1:10" x14ac:dyDescent="0.25">
      <c r="C40" s="18"/>
      <c r="D40" s="18"/>
      <c r="E40" s="19"/>
      <c r="F40" s="18"/>
      <c r="G40" s="20"/>
      <c r="H40" s="20"/>
    </row>
    <row r="41" spans="1:10" x14ac:dyDescent="0.25">
      <c r="C41" s="18"/>
      <c r="D41" s="18"/>
      <c r="E41" s="18"/>
      <c r="F41" s="18"/>
      <c r="G41" s="20"/>
      <c r="H41" s="20"/>
    </row>
  </sheetData>
  <mergeCells count="38">
    <mergeCell ref="G13:I13"/>
    <mergeCell ref="A1:I1"/>
    <mergeCell ref="G3:I3"/>
    <mergeCell ref="G4:I4"/>
    <mergeCell ref="G5:I5"/>
    <mergeCell ref="G6:I6"/>
    <mergeCell ref="G7:I7"/>
    <mergeCell ref="G8:I8"/>
    <mergeCell ref="G10:I10"/>
    <mergeCell ref="G11:I11"/>
    <mergeCell ref="G12:I12"/>
    <mergeCell ref="G9:I9"/>
    <mergeCell ref="G39:I39"/>
    <mergeCell ref="G34:I34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5:I35"/>
    <mergeCell ref="G36:I36"/>
    <mergeCell ref="G37:I37"/>
    <mergeCell ref="G38:I38"/>
    <mergeCell ref="G23:I23"/>
    <mergeCell ref="G14:I14"/>
    <mergeCell ref="G15:I15"/>
    <mergeCell ref="G16:I16"/>
    <mergeCell ref="G17:I17"/>
    <mergeCell ref="G18:I18"/>
    <mergeCell ref="G19:I19"/>
    <mergeCell ref="G20:I20"/>
    <mergeCell ref="G21:I21"/>
    <mergeCell ref="G22:H22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colBreaks count="1" manualBreakCount="1">
    <brk id="9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Пучкова</dc:creator>
  <cp:lastModifiedBy>Finotdel</cp:lastModifiedBy>
  <dcterms:created xsi:type="dcterms:W3CDTF">2017-08-15T12:45:42Z</dcterms:created>
  <dcterms:modified xsi:type="dcterms:W3CDTF">2025-02-20T13:33:20Z</dcterms:modified>
</cp:coreProperties>
</file>